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<sst xmlns="http://schemas.openxmlformats.org/spreadsheetml/2006/main" count="181" uniqueCount="69">
  <si>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</si>
  <si>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</si>
  <si>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</si>
  <si>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</si>
  <si>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</si>
  <si>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</si>
  <si>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</si>
  <si>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</si>
  <si>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</si>
  <si>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</si>
  <si>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</si>
  <si>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</si>
  <si>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</si>
  <si>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</si>
  <si>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</si>
  <si>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</si>
  <si>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</si>
  <si>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</si>
  <si>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</si>
  <si>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Units</t>
  </si>
  <si>
    <t>Addition / Deduction</t>
  </si>
  <si>
    <t>Addition / Deduction Values</t>
  </si>
  <si>
    <t>Currency Convertion against each Item</t>
  </si>
  <si>
    <t>Quoted Currency in INR / Other Currency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</si>
  <si>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</si>
  <si>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</si>
  <si>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</si>
  <si>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</si>
  <si>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</si>
  <si>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</si>
  <si>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</si>
  <si>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</si>
  <si>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</si>
  <si>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</si>
  <si>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</si>
  <si>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</si>
  <si>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</si>
  <si>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</si>
  <si>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</si>
  <si>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</si>
  <si>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</si>
  <si>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</si>
  <si>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</si>
  <si>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</si>
  <si>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</si>
  <si>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</si>
  <si>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</si>
  <si>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</si>
  <si>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</si>
  <si>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</si>
  <si>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</si>
  <si>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Without Taxes in
</t>
    </r>
    <r>
      <rPr>
        <b/>
        <sz val="11"/>
        <color indexed="10"/>
        <rFont val="Arial"/>
        <family val="2"/>
      </rPr>
      <t>Rs.      P</t>
    </r>
  </si>
  <si>
    <t>Gardener</t>
  </si>
  <si>
    <t xml:space="preserve">Peon cum Housekeeper </t>
  </si>
  <si>
    <t>Driver</t>
  </si>
  <si>
    <t xml:space="preserve">Description of Manpower </t>
  </si>
  <si>
    <r>
      <t>Semi-skilled Worker (</t>
    </r>
    <r>
      <rPr>
        <sz val="12"/>
        <color indexed="10"/>
        <rFont val="Arial"/>
        <family val="2"/>
      </rPr>
      <t>Minimum wages as per the latest circular of Labour &amp; Employment Department ,GOA under such category</t>
    </r>
    <r>
      <rPr>
        <b/>
        <sz val="12"/>
        <rFont val="Arial"/>
        <family val="2"/>
      </rPr>
      <t>)</t>
    </r>
  </si>
  <si>
    <r>
      <t>Skilled Worker(</t>
    </r>
    <r>
      <rPr>
        <sz val="12"/>
        <color indexed="10"/>
        <rFont val="Arial"/>
        <family val="2"/>
      </rPr>
      <t>Minimum wages as per the latest circular of Labour &amp; Employment Department ,GOA under such category</t>
    </r>
    <r>
      <rPr>
        <b/>
        <sz val="12"/>
        <color indexed="8"/>
        <rFont val="Arial"/>
        <family val="2"/>
      </rPr>
      <t>)</t>
    </r>
  </si>
  <si>
    <r>
      <t>High Skilled Worker (</t>
    </r>
    <r>
      <rPr>
        <sz val="12"/>
        <color indexed="10"/>
        <rFont val="Arial"/>
        <family val="2"/>
      </rPr>
      <t>Minimum wages as per the latest circular of Labour &amp; Employment Department ,GOA under such category</t>
    </r>
    <r>
      <rPr>
        <b/>
        <sz val="12"/>
        <color indexed="8"/>
        <rFont val="Arial"/>
        <family val="2"/>
      </rPr>
      <t>)</t>
    </r>
  </si>
  <si>
    <t>Total GST in %</t>
  </si>
  <si>
    <t>Tender Inviting Authority: Guwahati Bio Tech Park</t>
  </si>
  <si>
    <t xml:space="preserve">Consumables, Cleaning material, Gardening Tools and Service Charges (if any) (B)/Monthly </t>
  </si>
  <si>
    <r>
      <t xml:space="preserve">BASIC RATE/ Month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</si>
  <si>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Contract No:  GBP/1.18/2021-22</t>
  </si>
  <si>
    <t>Name of Work:  Housekeeping ,Gardening, and Driver service at Guwahati Biotech Park</t>
  </si>
  <si>
    <t>Housekeeper</t>
  </si>
  <si>
    <t>Employers Share of ESIC</t>
  </si>
  <si>
    <t>Employers Share of EPF</t>
  </si>
  <si>
    <t>Service Charge</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</si>
</sst>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2"/>
      <color indexed="8"/>
      <name val="Arial"/>
      <family val="2"/>
    </font>
    <font>
      <b/>
      <sz val="12"/>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Arial"/>
      <family val="2"/>
    </font>
    <font>
      <b/>
      <sz val="12"/>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6"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5" fillId="0" borderId="11" xfId="58" applyNumberFormat="1" applyFont="1" applyFill="1" applyBorder="1" applyAlignment="1">
      <alignment horizontal="center" vertical="top" wrapText="1"/>
      <protection/>
    </xf>
    <xf numFmtId="0" fontId="72" fillId="0" borderId="0" xfId="0" applyFont="1" applyAlignment="1">
      <alignment/>
    </xf>
    <xf numFmtId="0" fontId="73" fillId="0" borderId="0" xfId="0" applyFont="1" applyAlignment="1">
      <alignment horizontal="center" vertical="center"/>
    </xf>
    <xf numFmtId="0" fontId="3" fillId="0" borderId="13" xfId="58" applyNumberFormat="1" applyFont="1" applyFill="1" applyBorder="1" applyAlignment="1">
      <alignment horizontal="center" vertical="center" wrapText="1"/>
      <protection/>
    </xf>
    <xf numFmtId="1" fontId="3" fillId="0" borderId="13" xfId="58" applyNumberFormat="1" applyFont="1" applyFill="1" applyBorder="1" applyAlignment="1">
      <alignment horizontal="center" vertical="top"/>
      <protection/>
    </xf>
    <xf numFmtId="172"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xf numFmtId="0" fontId="16" fillId="0" borderId="13" xfId="58" applyNumberFormat="1" applyFont="1" applyFill="1" applyBorder="1" applyAlignment="1">
      <alignment horizontal="center" vertical="center" wrapText="1"/>
      <protection/>
    </xf>
    <xf numFmtId="2" fontId="2" fillId="0" borderId="13" xfId="57" applyNumberFormat="1" applyFont="1" applyFill="1" applyBorder="1" applyAlignment="1" applyProtection="1">
      <alignment horizontal="right" vertical="top"/>
      <protection locked="0"/>
    </xf>
    <xf numFmtId="0" fontId="72" fillId="0" borderId="13" xfId="0" applyFont="1" applyFill="1" applyBorder="1" applyAlignment="1">
      <alignment horizontal="center" vertical="center"/>
    </xf>
    <xf numFmtId="0" fontId="73" fillId="0" borderId="13" xfId="0" applyFont="1" applyFill="1" applyBorder="1" applyAlignment="1">
      <alignment horizontal="center" vertical="center" wrapText="1"/>
    </xf>
    <xf numFmtId="0" fontId="73" fillId="0" borderId="0" xfId="0" applyFont="1" applyFill="1" applyAlignment="1">
      <alignment horizontal="center" vertical="center" wrapText="1"/>
    </xf>
    <xf numFmtId="0" fontId="72" fillId="0" borderId="13" xfId="0" applyFont="1" applyFill="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8"/>
  <sheetViews>
    <sheetView showGridLines="0" zoomScale="73" zoomScaleNormal="73" zoomScalePageLayoutView="0" workbookViewId="0" topLeftCell="A17">
      <selection activeCell="D20" sqref="D20"/>
    </sheetView>
  </sheetViews>
  <sheetFormatPr defaultColWidth="9.140625" defaultRowHeight="15"/>
  <cols>
    <col min="1" max="1" width="15.421875" style="60" customWidth="1"/>
    <col min="2" max="2" width="63.00390625" style="60" customWidth="1"/>
    <col min="3" max="3" width="10.140625" style="60" hidden="1" customWidth="1"/>
    <col min="4" max="4" width="14.57421875" style="60" customWidth="1"/>
    <col min="5" max="5" width="11.28125" style="60" customWidth="1"/>
    <col min="6" max="6" width="14.421875" style="60" hidden="1"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19.00390625" style="60" customWidth="1"/>
    <col min="14" max="14" width="18.421875" style="6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28515625" style="60" hidden="1" customWidth="1"/>
    <col min="53" max="53" width="20.28125" style="60" customWidth="1"/>
    <col min="54" max="54" width="18.8515625" style="60" hidden="1" customWidth="1"/>
    <col min="55" max="55" width="32.00390625" style="60" customWidth="1"/>
    <col min="56" max="238" width="9.140625" style="60" customWidth="1"/>
    <col min="239" max="243" width="9.140625" style="62" customWidth="1"/>
    <col min="244" max="16384" width="9.140625" style="60"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66" t="s">
        <v>5</v>
      </c>
      <c r="D2" s="6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3" t="s">
        <v>60</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64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63</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61.5" customHeight="1">
      <c r="A8" s="8" t="s">
        <v>49</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6" t="s">
        <v>11</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75" t="s">
        <v>55</v>
      </c>
      <c r="C11" s="13" t="s">
        <v>1</v>
      </c>
      <c r="D11" s="13" t="s">
        <v>18</v>
      </c>
      <c r="E11" s="13" t="s">
        <v>19</v>
      </c>
      <c r="F11" s="13" t="s">
        <v>50</v>
      </c>
      <c r="G11" s="13"/>
      <c r="H11" s="13"/>
      <c r="I11" s="13" t="s">
        <v>20</v>
      </c>
      <c r="J11" s="13" t="s">
        <v>21</v>
      </c>
      <c r="K11" s="13" t="s">
        <v>22</v>
      </c>
      <c r="L11" s="13" t="s">
        <v>23</v>
      </c>
      <c r="M11" s="16" t="s">
        <v>62</v>
      </c>
      <c r="N11" s="13" t="s">
        <v>59</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3" t="s">
        <v>51</v>
      </c>
      <c r="BB11" s="17" t="s">
        <v>30</v>
      </c>
      <c r="BC11" s="17" t="s">
        <v>31</v>
      </c>
      <c r="IE11" s="15"/>
      <c r="IF11" s="15"/>
      <c r="IG11" s="15"/>
      <c r="IH11" s="15"/>
      <c r="II11" s="15"/>
    </row>
    <row r="12" spans="1:243" s="14" customFormat="1" ht="21"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55.5" customHeight="1">
      <c r="A13" s="19">
        <v>1</v>
      </c>
      <c r="B13" s="80" t="s">
        <v>56</v>
      </c>
      <c r="C13" s="20"/>
      <c r="D13" s="19"/>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32</v>
      </c>
      <c r="IG13" s="34" t="s">
        <v>33</v>
      </c>
      <c r="IH13" s="34">
        <v>10</v>
      </c>
      <c r="II13" s="34" t="s">
        <v>34</v>
      </c>
    </row>
    <row r="14" spans="1:243" s="33" customFormat="1" ht="38.25" customHeight="1">
      <c r="A14" s="19">
        <v>1.01</v>
      </c>
      <c r="B14" s="76" t="s">
        <v>65</v>
      </c>
      <c r="C14" s="20"/>
      <c r="D14" s="77">
        <v>2</v>
      </c>
      <c r="E14" s="79" t="s">
        <v>35</v>
      </c>
      <c r="F14" s="72">
        <v>1</v>
      </c>
      <c r="G14" s="36"/>
      <c r="H14" s="23"/>
      <c r="I14" s="21" t="s">
        <v>36</v>
      </c>
      <c r="J14" s="24">
        <f>IF(I14="Less(-)",-1,1)</f>
        <v>1</v>
      </c>
      <c r="K14" s="25" t="s">
        <v>46</v>
      </c>
      <c r="L14" s="25" t="s">
        <v>7</v>
      </c>
      <c r="M14" s="70"/>
      <c r="N14" s="70"/>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(M14*D14)+N14</f>
        <v>0</v>
      </c>
      <c r="BB14" s="68">
        <f>BA14</f>
        <v>0</v>
      </c>
      <c r="BC14" s="32" t="str">
        <f>SpellNumber(L14,BB14)</f>
        <v>INR Zero Only</v>
      </c>
      <c r="IE14" s="34">
        <v>1.01</v>
      </c>
      <c r="IF14" s="34" t="s">
        <v>37</v>
      </c>
      <c r="IG14" s="34" t="s">
        <v>33</v>
      </c>
      <c r="IH14" s="34">
        <v>123.223</v>
      </c>
      <c r="II14" s="34" t="s">
        <v>35</v>
      </c>
    </row>
    <row r="15" spans="1:243" s="33" customFormat="1" ht="30" customHeight="1">
      <c r="A15" s="19">
        <v>1.02</v>
      </c>
      <c r="B15" s="82" t="s">
        <v>52</v>
      </c>
      <c r="C15" s="20"/>
      <c r="D15" s="77">
        <v>1</v>
      </c>
      <c r="E15" s="79" t="s">
        <v>35</v>
      </c>
      <c r="F15" s="72">
        <v>1</v>
      </c>
      <c r="G15" s="36"/>
      <c r="H15" s="36"/>
      <c r="I15" s="21" t="s">
        <v>36</v>
      </c>
      <c r="J15" s="24">
        <f>IF(I15="Less(-)",-1,1)</f>
        <v>1</v>
      </c>
      <c r="K15" s="25" t="s">
        <v>46</v>
      </c>
      <c r="L15" s="25" t="s">
        <v>7</v>
      </c>
      <c r="M15" s="70"/>
      <c r="N15" s="70"/>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 aca="true" t="shared" si="0" ref="BA15:BA20">(M15*D15)+N15</f>
        <v>0</v>
      </c>
      <c r="BB15" s="68">
        <f aca="true" t="shared" si="1" ref="BB15:BB24">BA15</f>
        <v>0</v>
      </c>
      <c r="BC15" s="32" t="str">
        <f>SpellNumber(L15,BB15)</f>
        <v>INR Zero Only</v>
      </c>
      <c r="IE15" s="34">
        <v>1.02</v>
      </c>
      <c r="IF15" s="34" t="s">
        <v>38</v>
      </c>
      <c r="IG15" s="34" t="s">
        <v>39</v>
      </c>
      <c r="IH15" s="34">
        <v>213</v>
      </c>
      <c r="II15" s="34" t="s">
        <v>35</v>
      </c>
    </row>
    <row r="16" spans="1:243" s="33" customFormat="1" ht="48" customHeight="1">
      <c r="A16" s="19">
        <v>2</v>
      </c>
      <c r="B16" s="83" t="s">
        <v>57</v>
      </c>
      <c r="C16" s="20"/>
      <c r="D16" s="78"/>
      <c r="E16" s="79"/>
      <c r="F16" s="35"/>
      <c r="G16" s="36"/>
      <c r="H16" s="36"/>
      <c r="I16" s="21"/>
      <c r="J16" s="24"/>
      <c r="K16" s="25"/>
      <c r="L16" s="25"/>
      <c r="M16" s="67"/>
      <c r="N16" s="81"/>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c r="BB16" s="68"/>
      <c r="BC16" s="32"/>
      <c r="IE16" s="34">
        <v>3</v>
      </c>
      <c r="IF16" s="34" t="s">
        <v>41</v>
      </c>
      <c r="IG16" s="34" t="s">
        <v>42</v>
      </c>
      <c r="IH16" s="34">
        <v>10</v>
      </c>
      <c r="II16" s="34" t="s">
        <v>35</v>
      </c>
    </row>
    <row r="17" spans="1:243" s="33" customFormat="1" ht="30.75" customHeight="1">
      <c r="A17" s="19">
        <v>2.01</v>
      </c>
      <c r="B17" s="82" t="s">
        <v>53</v>
      </c>
      <c r="C17" s="20"/>
      <c r="D17" s="77">
        <v>1</v>
      </c>
      <c r="E17" s="79" t="s">
        <v>35</v>
      </c>
      <c r="F17" s="71">
        <v>1</v>
      </c>
      <c r="G17" s="36"/>
      <c r="H17" s="36"/>
      <c r="I17" s="21" t="s">
        <v>36</v>
      </c>
      <c r="J17" s="24">
        <f>IF(I17="Less(-)",-1,1)</f>
        <v>1</v>
      </c>
      <c r="K17" s="25" t="s">
        <v>46</v>
      </c>
      <c r="L17" s="25" t="s">
        <v>7</v>
      </c>
      <c r="M17" s="70"/>
      <c r="N17" s="70"/>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 t="shared" si="0"/>
        <v>0</v>
      </c>
      <c r="BB17" s="68">
        <f t="shared" si="1"/>
        <v>0</v>
      </c>
      <c r="BC17" s="32" t="str">
        <f>SpellNumber(L17,BB17)</f>
        <v>INR Zero Only</v>
      </c>
      <c r="IE17" s="34">
        <v>1.01</v>
      </c>
      <c r="IF17" s="34" t="s">
        <v>37</v>
      </c>
      <c r="IG17" s="34" t="s">
        <v>33</v>
      </c>
      <c r="IH17" s="34">
        <v>123.223</v>
      </c>
      <c r="II17" s="34" t="s">
        <v>35</v>
      </c>
    </row>
    <row r="18" spans="1:243" s="33" customFormat="1" ht="33" customHeight="1">
      <c r="A18" s="19">
        <v>2.02</v>
      </c>
      <c r="B18" s="82" t="s">
        <v>54</v>
      </c>
      <c r="C18" s="20"/>
      <c r="D18" s="77">
        <v>1</v>
      </c>
      <c r="E18" s="79" t="s">
        <v>35</v>
      </c>
      <c r="F18" s="71">
        <v>1</v>
      </c>
      <c r="G18" s="36"/>
      <c r="H18" s="36"/>
      <c r="I18" s="21" t="s">
        <v>36</v>
      </c>
      <c r="J18" s="24">
        <f>IF(I18="Less(-)",-1,1)</f>
        <v>1</v>
      </c>
      <c r="K18" s="25" t="s">
        <v>46</v>
      </c>
      <c r="L18" s="25" t="s">
        <v>7</v>
      </c>
      <c r="M18" s="70"/>
      <c r="N18" s="70"/>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 t="shared" si="0"/>
        <v>0</v>
      </c>
      <c r="BB18" s="68">
        <f t="shared" si="1"/>
        <v>0</v>
      </c>
      <c r="BC18" s="32" t="str">
        <f>SpellNumber(L18,BB18)</f>
        <v>INR Zero Only</v>
      </c>
      <c r="IE18" s="34">
        <v>2</v>
      </c>
      <c r="IF18" s="34" t="s">
        <v>32</v>
      </c>
      <c r="IG18" s="34" t="s">
        <v>40</v>
      </c>
      <c r="IH18" s="34">
        <v>10</v>
      </c>
      <c r="II18" s="34" t="s">
        <v>35</v>
      </c>
    </row>
    <row r="19" spans="1:243" s="33" customFormat="1" ht="53.25" customHeight="1">
      <c r="A19" s="19">
        <v>3</v>
      </c>
      <c r="B19" s="84" t="s">
        <v>58</v>
      </c>
      <c r="C19" s="20"/>
      <c r="D19" s="78"/>
      <c r="E19" s="79"/>
      <c r="F19" s="35"/>
      <c r="G19" s="36"/>
      <c r="H19" s="36"/>
      <c r="I19" s="21"/>
      <c r="J19" s="24"/>
      <c r="K19" s="25"/>
      <c r="L19" s="25"/>
      <c r="M19" s="67"/>
      <c r="N19" s="81"/>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c r="BB19" s="68"/>
      <c r="BC19" s="32"/>
      <c r="IE19" s="34">
        <v>3</v>
      </c>
      <c r="IF19" s="34" t="s">
        <v>41</v>
      </c>
      <c r="IG19" s="34" t="s">
        <v>42</v>
      </c>
      <c r="IH19" s="34">
        <v>10</v>
      </c>
      <c r="II19" s="34" t="s">
        <v>35</v>
      </c>
    </row>
    <row r="20" spans="1:243" s="33" customFormat="1" ht="33.75" customHeight="1">
      <c r="A20" s="19">
        <v>3.01</v>
      </c>
      <c r="B20" s="82" t="s">
        <v>54</v>
      </c>
      <c r="C20" s="20"/>
      <c r="D20" s="77">
        <v>1</v>
      </c>
      <c r="E20" s="79" t="s">
        <v>35</v>
      </c>
      <c r="F20" s="71">
        <v>1</v>
      </c>
      <c r="G20" s="36"/>
      <c r="H20" s="41"/>
      <c r="I20" s="21" t="s">
        <v>36</v>
      </c>
      <c r="J20" s="24">
        <f>IF(I20="Less(-)",-1,1)</f>
        <v>1</v>
      </c>
      <c r="K20" s="25" t="s">
        <v>46</v>
      </c>
      <c r="L20" s="25" t="s">
        <v>7</v>
      </c>
      <c r="M20" s="70"/>
      <c r="N20" s="70"/>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 t="shared" si="0"/>
        <v>0</v>
      </c>
      <c r="BB20" s="68">
        <f t="shared" si="1"/>
        <v>0</v>
      </c>
      <c r="BC20" s="32" t="str">
        <f>SpellNumber(L20,BB20)</f>
        <v>INR Zero Only</v>
      </c>
      <c r="IE20" s="34">
        <v>3</v>
      </c>
      <c r="IF20" s="34" t="s">
        <v>41</v>
      </c>
      <c r="IG20" s="34" t="s">
        <v>42</v>
      </c>
      <c r="IH20" s="34">
        <v>10</v>
      </c>
      <c r="II20" s="34" t="s">
        <v>35</v>
      </c>
    </row>
    <row r="21" spans="1:243" s="33" customFormat="1" ht="33.75" customHeight="1">
      <c r="A21" s="19">
        <v>4</v>
      </c>
      <c r="B21" s="85" t="s">
        <v>61</v>
      </c>
      <c r="C21" s="20"/>
      <c r="D21" s="77">
        <v>1</v>
      </c>
      <c r="E21" s="79" t="s">
        <v>35</v>
      </c>
      <c r="F21" s="71">
        <v>1</v>
      </c>
      <c r="G21" s="36"/>
      <c r="H21" s="41"/>
      <c r="I21" s="21" t="s">
        <v>36</v>
      </c>
      <c r="J21" s="24">
        <f>IF(I21="Less(-)",-1,1)</f>
        <v>1</v>
      </c>
      <c r="K21" s="25" t="s">
        <v>46</v>
      </c>
      <c r="L21" s="25" t="s">
        <v>7</v>
      </c>
      <c r="M21" s="70"/>
      <c r="N21" s="70"/>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(M21*D21)+N21</f>
        <v>0</v>
      </c>
      <c r="BB21" s="68">
        <f>BA21</f>
        <v>0</v>
      </c>
      <c r="BC21" s="32" t="str">
        <f>SpellNumber(L21,BB21)</f>
        <v>INR Zero Only</v>
      </c>
      <c r="IE21" s="34">
        <v>3</v>
      </c>
      <c r="IF21" s="34" t="s">
        <v>41</v>
      </c>
      <c r="IG21" s="34" t="s">
        <v>42</v>
      </c>
      <c r="IH21" s="34">
        <v>10</v>
      </c>
      <c r="II21" s="34" t="s">
        <v>35</v>
      </c>
    </row>
    <row r="22" spans="1:243" s="33" customFormat="1" ht="33.75" customHeight="1">
      <c r="A22" s="19">
        <v>5</v>
      </c>
      <c r="B22" s="85" t="s">
        <v>66</v>
      </c>
      <c r="C22" s="20"/>
      <c r="D22" s="77">
        <v>1</v>
      </c>
      <c r="E22" s="79" t="s">
        <v>35</v>
      </c>
      <c r="F22" s="71">
        <v>1</v>
      </c>
      <c r="G22" s="36"/>
      <c r="H22" s="41"/>
      <c r="I22" s="21" t="s">
        <v>36</v>
      </c>
      <c r="J22" s="24">
        <f>IF(I22="Less(-)",-1,1)</f>
        <v>1</v>
      </c>
      <c r="K22" s="25" t="s">
        <v>46</v>
      </c>
      <c r="L22" s="25" t="s">
        <v>7</v>
      </c>
      <c r="M22" s="70"/>
      <c r="N22" s="70"/>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(M22*D22)+N22</f>
        <v>0</v>
      </c>
      <c r="BB22" s="68">
        <f>BA22</f>
        <v>0</v>
      </c>
      <c r="BC22" s="32" t="str">
        <f>SpellNumber(L22,BB22)</f>
        <v>INR Zero Only</v>
      </c>
      <c r="IE22" s="34">
        <v>3</v>
      </c>
      <c r="IF22" s="34" t="s">
        <v>41</v>
      </c>
      <c r="IG22" s="34" t="s">
        <v>42</v>
      </c>
      <c r="IH22" s="34">
        <v>10</v>
      </c>
      <c r="II22" s="34" t="s">
        <v>35</v>
      </c>
    </row>
    <row r="23" spans="1:243" s="33" customFormat="1" ht="33.75" customHeight="1">
      <c r="A23" s="19">
        <v>6</v>
      </c>
      <c r="B23" s="85" t="s">
        <v>67</v>
      </c>
      <c r="C23" s="20"/>
      <c r="D23" s="77">
        <v>1</v>
      </c>
      <c r="E23" s="79" t="s">
        <v>35</v>
      </c>
      <c r="F23" s="71">
        <v>1</v>
      </c>
      <c r="G23" s="36"/>
      <c r="H23" s="41"/>
      <c r="I23" s="21" t="s">
        <v>36</v>
      </c>
      <c r="J23" s="24">
        <f>IF(I23="Less(-)",-1,1)</f>
        <v>1</v>
      </c>
      <c r="K23" s="25" t="s">
        <v>46</v>
      </c>
      <c r="L23" s="25" t="s">
        <v>7</v>
      </c>
      <c r="M23" s="70"/>
      <c r="N23" s="70"/>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(M23*D23)+N23</f>
        <v>0</v>
      </c>
      <c r="BB23" s="68">
        <f>BA23</f>
        <v>0</v>
      </c>
      <c r="BC23" s="32" t="str">
        <f>SpellNumber(L23,BB23)</f>
        <v>INR Zero Only</v>
      </c>
      <c r="IE23" s="34">
        <v>3</v>
      </c>
      <c r="IF23" s="34" t="s">
        <v>41</v>
      </c>
      <c r="IG23" s="34" t="s">
        <v>42</v>
      </c>
      <c r="IH23" s="34">
        <v>10</v>
      </c>
      <c r="II23" s="34" t="s">
        <v>35</v>
      </c>
    </row>
    <row r="24" spans="1:243" s="33" customFormat="1" ht="33.75" customHeight="1">
      <c r="A24" s="19">
        <v>7</v>
      </c>
      <c r="B24" s="85" t="s">
        <v>68</v>
      </c>
      <c r="C24" s="20"/>
      <c r="D24" s="77">
        <v>1</v>
      </c>
      <c r="E24" s="79" t="s">
        <v>35</v>
      </c>
      <c r="F24" s="71">
        <v>1</v>
      </c>
      <c r="G24" s="36"/>
      <c r="H24" s="41"/>
      <c r="I24" s="21" t="s">
        <v>36</v>
      </c>
      <c r="J24" s="24">
        <f>IF(I24="Less(-)",-1,1)</f>
        <v>1</v>
      </c>
      <c r="K24" s="25" t="s">
        <v>46</v>
      </c>
      <c r="L24" s="25" t="s">
        <v>7</v>
      </c>
      <c r="M24" s="70"/>
      <c r="N24" s="70"/>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(M24*D24)+N24</f>
        <v>0</v>
      </c>
      <c r="BB24" s="68">
        <f t="shared" si="1"/>
        <v>0</v>
      </c>
      <c r="BC24" s="32" t="str">
        <f>SpellNumber(L24,BB24)</f>
        <v>INR Zero Only</v>
      </c>
      <c r="IE24" s="34">
        <v>3</v>
      </c>
      <c r="IF24" s="34" t="s">
        <v>41</v>
      </c>
      <c r="IG24" s="34" t="s">
        <v>42</v>
      </c>
      <c r="IH24" s="34">
        <v>10</v>
      </c>
      <c r="II24" s="34" t="s">
        <v>35</v>
      </c>
    </row>
    <row r="25" spans="1:243" s="33" customFormat="1" ht="33" customHeight="1">
      <c r="A25" s="42" t="s">
        <v>44</v>
      </c>
      <c r="B25" s="74"/>
      <c r="C25" s="44"/>
      <c r="D25" s="45"/>
      <c r="E25" s="45"/>
      <c r="F25" s="45"/>
      <c r="G25" s="45"/>
      <c r="H25" s="46"/>
      <c r="I25" s="46"/>
      <c r="J25" s="46"/>
      <c r="K25" s="46"/>
      <c r="L25" s="47"/>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69">
        <f>SUM(BA13:BA24)</f>
        <v>0</v>
      </c>
      <c r="BB25" s="69">
        <f>SUM(BB13:BB20)</f>
        <v>0</v>
      </c>
      <c r="BC25" s="32" t="str">
        <f>SpellNumber($E$2,BA25)</f>
        <v>INR Zero Only</v>
      </c>
      <c r="IE25" s="34">
        <v>4</v>
      </c>
      <c r="IF25" s="34" t="s">
        <v>38</v>
      </c>
      <c r="IG25" s="34" t="s">
        <v>43</v>
      </c>
      <c r="IH25" s="34">
        <v>10</v>
      </c>
      <c r="II25" s="34" t="s">
        <v>35</v>
      </c>
    </row>
    <row r="26" spans="1:243" s="58" customFormat="1" ht="39" customHeight="1" hidden="1">
      <c r="A26" s="43" t="s">
        <v>48</v>
      </c>
      <c r="B26" s="49"/>
      <c r="C26" s="50"/>
      <c r="D26" s="51"/>
      <c r="E26" s="52" t="s">
        <v>45</v>
      </c>
      <c r="F26" s="65"/>
      <c r="G26" s="53"/>
      <c r="H26" s="54"/>
      <c r="I26" s="54"/>
      <c r="J26" s="54"/>
      <c r="K26" s="55"/>
      <c r="L26" s="56"/>
      <c r="M26" s="57"/>
      <c r="O26" s="33"/>
      <c r="P26" s="33"/>
      <c r="Q26" s="33"/>
      <c r="R26" s="33"/>
      <c r="S26" s="33"/>
      <c r="BA26" s="63">
        <f>IF(ISBLANK(F26),0,IF(E26="Excess (+)",ROUND(BA25+(BA25*F26),2),IF(E26="Less (-)",ROUND(BA25+(BA25*F26*(-1)),2),0)))</f>
        <v>0</v>
      </c>
      <c r="BB26" s="64">
        <f>ROUND(BA26,0)</f>
        <v>0</v>
      </c>
      <c r="BC26" s="32" t="str">
        <f>SpellNumber(L26,BB26)</f>
        <v> Zero Only</v>
      </c>
      <c r="IE26" s="59"/>
      <c r="IF26" s="59"/>
      <c r="IG26" s="59"/>
      <c r="IH26" s="59"/>
      <c r="II26" s="59"/>
    </row>
    <row r="27" spans="1:243" s="58" customFormat="1" ht="51" customHeight="1">
      <c r="A27" s="42" t="s">
        <v>47</v>
      </c>
      <c r="B27" s="42"/>
      <c r="C27" s="89" t="str">
        <f>SpellNumber($E$2,BA25)</f>
        <v>INR Zero Only</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1"/>
      <c r="IE27" s="59"/>
      <c r="IF27" s="59"/>
      <c r="IG27" s="59"/>
      <c r="IH27" s="59"/>
      <c r="II27" s="59"/>
    </row>
    <row r="28" spans="3:243" s="14" customFormat="1" ht="15">
      <c r="C28" s="60"/>
      <c r="D28" s="60"/>
      <c r="E28" s="60"/>
      <c r="F28" s="60"/>
      <c r="G28" s="60"/>
      <c r="H28" s="60"/>
      <c r="I28" s="60"/>
      <c r="J28" s="60"/>
      <c r="K28" s="60"/>
      <c r="L28" s="60"/>
      <c r="M28" s="60"/>
      <c r="O28" s="60"/>
      <c r="BA28" s="60"/>
      <c r="BC28" s="60"/>
      <c r="IE28" s="15"/>
      <c r="IF28" s="15"/>
      <c r="IG28" s="15"/>
      <c r="IH28" s="15"/>
      <c r="II28" s="15"/>
    </row>
  </sheetData>
  <sheetProtection password="CE28" sheet="1"/>
  <mergeCells count="8">
    <mergeCell ref="A9:BC9"/>
    <mergeCell ref="C27:BC2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decimal" allowBlank="1" showInputMessage="1" showErrorMessage="1" promptTitle="Rate Entry" prompt="Please enter the Rate in Rupees for this item. " errorTitle="Invaid Entry" error="Only Numeric Values are allowed. " sqref="H20:H24">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2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6">
      <formula1>IF(ISBLANK(F26),$A$3:$C$3,$B$3:$C$3)</formula1>
    </dataValidation>
    <dataValidation type="decimal" allowBlank="1" showInputMessage="1" showErrorMessage="1" promptTitle="Rate Entry" prompt="Please enter the Basic Price in Rupees for this item. " errorTitle="Invaid Entry" error="Only Numeric Values are allowed. " sqref="G13:H19 G20:G24">
      <formula1>0</formula1>
      <formula2>999999999999999</formula2>
    </dataValidation>
    <dataValidation type="list" allowBlank="1" showInputMessage="1" showErrorMessage="1" sqref="K16 K19">
      <formula1>"Partial Conversion, Fully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6">
      <formula1>0</formula1>
      <formula2>IF(E26&lt;&gt;"Select",99.9,0)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6">
      <formula1>IF(E26&lt;&gt;"Select",0,-1)</formula1>
      <formula2>IF(E26&lt;&gt;"Select",99.99,-1)</formula2>
    </dataValidation>
    <dataValidation type="list" allowBlank="1" showInputMessage="1" showErrorMessage="1" sqref="K13:K15 K17:K18 K20:K24">
      <formula1>"Partial Conversion, Full Conversion"</formula1>
    </dataValidation>
    <dataValidation type="list" allowBlank="1" showInputMessage="1" showErrorMessage="1" sqref="L13 L14 L15 L16 L17 L18 L19 L20 L21 L22 L23 L24">
      <formula1>"INR"</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allowBlank="1" showInputMessage="1" showErrorMessage="1" promptTitle="Addition / Deduction" prompt="Please Choose the correct One" sqref="J13:J24"/>
    <dataValidation type="list" showInputMessage="1" showErrorMessage="1" sqref="I13:I24">
      <formula1>"Excess(+), Less(-)"</formula1>
    </dataValidation>
    <dataValidation type="decimal" allowBlank="1" showInputMessage="1" showErrorMessage="1" errorTitle="Invalid Entry" error="Only Numeric Values are allowed. " sqref="A13:A24">
      <formula1>0</formula1>
      <formula2>999999999999999</formula2>
    </dataValidation>
    <dataValidation allowBlank="1" showInputMessage="1" showErrorMessage="1" promptTitle="Itemcode/Make" prompt="Please enter text" sqref="C13:C24"/>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allowBlank="1" showInputMessage="1" showErrorMessage="1" promptTitle="Units" prompt="Please enter Units in text" sqref="E13:E24"/>
    <dataValidation type="decimal" allowBlank="1" showInputMessage="1" showErrorMessage="1" promptTitle="Quantity" prompt="Please enter the Quantity for this item. " errorTitle="Invalid Entry" error="Only Numeric Values are allowed. " sqref="F13:F24 D13:D24">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2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2021-10-28T06:10:32Z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